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D:\Users\c1569\Desktop\跨域\13_官網上架\115\簽約階段\1簽約階段\"/>
    </mc:Choice>
  </mc:AlternateContent>
  <xr:revisionPtr revIDLastSave="0" documentId="13_ncr:1_{64FD564D-8E93-4545-87C9-92862EE9AA91}" xr6:coauthVersionLast="47" xr6:coauthVersionMax="47" xr10:uidLastSave="{00000000-0000-0000-0000-000000000000}"/>
  <bookViews>
    <workbookView xWindow="28680" yWindow="-120" windowWidth="29040" windowHeight="15720" tabRatio="836" xr2:uid="{00000000-000D-0000-FFFF-FFFF00000000}"/>
  </bookViews>
  <sheets>
    <sheet name="總表(數字勿動)" sheetId="16" r:id="rId1"/>
    <sheet name="主導" sheetId="9" r:id="rId2"/>
    <sheet name="聯盟1" sheetId="10" r:id="rId3"/>
  </sheets>
  <definedNames>
    <definedName name="_xlnm.Print_Area" localSheetId="1">主導!$A$1:$K$21</definedName>
    <definedName name="_xlnm.Print_Area" localSheetId="0">'總表(數字勿動)'!$A$1:$K$17</definedName>
    <definedName name="_xlnm.Print_Area" localSheetId="2">聯盟1!$A$1:$K$21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6" l="1"/>
  <c r="C12" i="16"/>
  <c r="C13" i="16"/>
  <c r="C14" i="16"/>
  <c r="C15" i="16"/>
  <c r="C16" i="16"/>
  <c r="C10" i="16"/>
  <c r="K11" i="16"/>
  <c r="K12" i="16"/>
  <c r="K13" i="16"/>
  <c r="K14" i="16"/>
  <c r="K15" i="16"/>
  <c r="K16" i="16"/>
  <c r="K10" i="16"/>
  <c r="H11" i="16"/>
  <c r="H12" i="16"/>
  <c r="H13" i="16"/>
  <c r="H14" i="16"/>
  <c r="H15" i="16"/>
  <c r="H16" i="16"/>
  <c r="H10" i="16"/>
  <c r="E11" i="16"/>
  <c r="E12" i="16"/>
  <c r="E13" i="16"/>
  <c r="E14" i="16"/>
  <c r="E15" i="16"/>
  <c r="E16" i="16"/>
  <c r="E10" i="16"/>
  <c r="K15" i="9"/>
  <c r="K15" i="10"/>
  <c r="B10" i="16" l="1"/>
  <c r="E15" i="9"/>
  <c r="H15" i="9" s="1"/>
  <c r="C15" i="9"/>
  <c r="F15" i="9" s="1"/>
  <c r="E15" i="10"/>
  <c r="H15" i="10" s="1"/>
  <c r="C15" i="10"/>
  <c r="F15" i="10" s="1"/>
  <c r="F15" i="16" l="1"/>
  <c r="I15" i="9"/>
  <c r="I15" i="10"/>
  <c r="J15" i="10" s="1"/>
  <c r="D17" i="10"/>
  <c r="B17" i="10"/>
  <c r="K17" i="10" s="1"/>
  <c r="K10" i="10" s="1"/>
  <c r="H10" i="10" s="1"/>
  <c r="K16" i="10"/>
  <c r="E16" i="10"/>
  <c r="H16" i="10" s="1"/>
  <c r="C16" i="10"/>
  <c r="F16" i="10" s="1"/>
  <c r="I16" i="10" s="1"/>
  <c r="K14" i="10"/>
  <c r="E14" i="10"/>
  <c r="H14" i="10" s="1"/>
  <c r="C14" i="10"/>
  <c r="K13" i="10"/>
  <c r="E13" i="10"/>
  <c r="C13" i="10"/>
  <c r="K12" i="10"/>
  <c r="E12" i="10"/>
  <c r="H12" i="10" s="1"/>
  <c r="C12" i="10"/>
  <c r="F12" i="10" s="1"/>
  <c r="I12" i="10" s="1"/>
  <c r="K11" i="10"/>
  <c r="E11" i="10"/>
  <c r="H11" i="10" s="1"/>
  <c r="C11" i="10"/>
  <c r="E10" i="10"/>
  <c r="C10" i="10"/>
  <c r="E11" i="9"/>
  <c r="E12" i="9"/>
  <c r="E13" i="9"/>
  <c r="E14" i="9"/>
  <c r="E16" i="9"/>
  <c r="E10" i="9"/>
  <c r="J15" i="9" l="1"/>
  <c r="J15" i="16" s="1"/>
  <c r="I15" i="16"/>
  <c r="G15" i="9"/>
  <c r="G15" i="10"/>
  <c r="H13" i="10"/>
  <c r="H17" i="10" s="1"/>
  <c r="E17" i="10"/>
  <c r="J12" i="10"/>
  <c r="G16" i="10"/>
  <c r="G12" i="10"/>
  <c r="J16" i="10"/>
  <c r="F11" i="10"/>
  <c r="G11" i="10" s="1"/>
  <c r="F14" i="10"/>
  <c r="G14" i="10" s="1"/>
  <c r="C17" i="10"/>
  <c r="F10" i="10"/>
  <c r="F13" i="10"/>
  <c r="I13" i="10" s="1"/>
  <c r="C10" i="9"/>
  <c r="C11" i="9"/>
  <c r="C12" i="9"/>
  <c r="C13" i="9"/>
  <c r="C14" i="9"/>
  <c r="D17" i="9"/>
  <c r="B17" i="9"/>
  <c r="K11" i="9"/>
  <c r="K12" i="9"/>
  <c r="K13" i="9"/>
  <c r="K14" i="9"/>
  <c r="C16" i="9"/>
  <c r="K16" i="9"/>
  <c r="G15" i="16" l="1"/>
  <c r="E17" i="16"/>
  <c r="J13" i="10"/>
  <c r="F14" i="9"/>
  <c r="F14" i="16" s="1"/>
  <c r="F11" i="9"/>
  <c r="F11" i="16" s="1"/>
  <c r="F16" i="9"/>
  <c r="F16" i="16" s="1"/>
  <c r="F13" i="9"/>
  <c r="F13" i="16" s="1"/>
  <c r="F12" i="9"/>
  <c r="F12" i="16" s="1"/>
  <c r="F10" i="9"/>
  <c r="F10" i="16" s="1"/>
  <c r="G10" i="10"/>
  <c r="H13" i="9"/>
  <c r="I14" i="10"/>
  <c r="J14" i="10" s="1"/>
  <c r="I11" i="10"/>
  <c r="J11" i="10" s="1"/>
  <c r="F17" i="10"/>
  <c r="G13" i="10"/>
  <c r="I10" i="10"/>
  <c r="K17" i="9"/>
  <c r="K10" i="9" s="1"/>
  <c r="H14" i="9"/>
  <c r="C17" i="9"/>
  <c r="H16" i="9"/>
  <c r="B16" i="16" s="1"/>
  <c r="H11" i="9"/>
  <c r="B11" i="16" s="1"/>
  <c r="B14" i="16" l="1"/>
  <c r="B15" i="16"/>
  <c r="I11" i="9"/>
  <c r="G16" i="9"/>
  <c r="G16" i="16" s="1"/>
  <c r="I16" i="9"/>
  <c r="I16" i="16" s="1"/>
  <c r="G13" i="9"/>
  <c r="G13" i="16" s="1"/>
  <c r="I12" i="9"/>
  <c r="I12" i="16" s="1"/>
  <c r="I14" i="9"/>
  <c r="I14" i="16" s="1"/>
  <c r="G11" i="9"/>
  <c r="G11" i="16" s="1"/>
  <c r="F17" i="9"/>
  <c r="C17" i="16"/>
  <c r="I13" i="9"/>
  <c r="I13" i="16" s="1"/>
  <c r="G14" i="9"/>
  <c r="G14" i="16" s="1"/>
  <c r="I10" i="9"/>
  <c r="I10" i="16" s="1"/>
  <c r="G17" i="10"/>
  <c r="K17" i="16"/>
  <c r="B13" i="16"/>
  <c r="I17" i="10"/>
  <c r="J10" i="10"/>
  <c r="J17" i="10" s="1"/>
  <c r="H12" i="9"/>
  <c r="B12" i="16" s="1"/>
  <c r="G12" i="9"/>
  <c r="G12" i="16" s="1"/>
  <c r="H10" i="9"/>
  <c r="J11" i="9" l="1"/>
  <c r="J11" i="16" s="1"/>
  <c r="I11" i="16"/>
  <c r="F17" i="16"/>
  <c r="J14" i="9"/>
  <c r="J14" i="16" s="1"/>
  <c r="J13" i="9"/>
  <c r="J16" i="9"/>
  <c r="D11" i="16"/>
  <c r="I17" i="9"/>
  <c r="B17" i="16"/>
  <c r="H17" i="16"/>
  <c r="H17" i="9"/>
  <c r="J10" i="9"/>
  <c r="J10" i="16" s="1"/>
  <c r="J12" i="9"/>
  <c r="G10" i="9"/>
  <c r="G10" i="16" s="1"/>
  <c r="E17" i="9"/>
  <c r="J16" i="16" l="1"/>
  <c r="D16" i="16" s="1"/>
  <c r="J13" i="16"/>
  <c r="D13" i="16" s="1"/>
  <c r="J12" i="16"/>
  <c r="D12" i="16" s="1"/>
  <c r="I17" i="16"/>
  <c r="D10" i="16"/>
  <c r="D14" i="16"/>
  <c r="D15" i="16"/>
  <c r="J17" i="9"/>
  <c r="G17" i="9"/>
  <c r="D17" i="16" l="1"/>
  <c r="J17" i="16"/>
  <c r="G17" i="16"/>
</calcChain>
</file>

<file path=xl/sharedStrings.xml><?xml version="1.0" encoding="utf-8"?>
<sst xmlns="http://schemas.openxmlformats.org/spreadsheetml/2006/main" count="93" uniqueCount="31">
  <si>
    <r>
      <t>金額單位</t>
    </r>
    <r>
      <rPr>
        <sz val="12"/>
        <rFont val="Times New Roman"/>
        <family val="1"/>
      </rPr>
      <t>:</t>
    </r>
    <r>
      <rPr>
        <sz val="12"/>
        <rFont val="標楷體"/>
        <family val="4"/>
        <charset val="136"/>
      </rPr>
      <t>千元</t>
    </r>
    <phoneticPr fontId="2" type="noConversion"/>
  </si>
  <si>
    <r>
      <t>計畫期程</t>
    </r>
    <r>
      <rPr>
        <sz val="12"/>
        <rFont val="Times New Roman"/>
        <family val="1"/>
      </rPr>
      <t>(</t>
    </r>
    <r>
      <rPr>
        <sz val="12"/>
        <rFont val="標楷體"/>
        <family val="4"/>
        <charset val="136"/>
      </rPr>
      <t>全程月數</t>
    </r>
    <r>
      <rPr>
        <sz val="12"/>
        <rFont val="Times New Roman"/>
        <family val="1"/>
      </rPr>
      <t>)</t>
    </r>
    <r>
      <rPr>
        <sz val="12"/>
        <rFont val="標楷體"/>
        <family val="4"/>
        <charset val="136"/>
      </rPr>
      <t>：</t>
    </r>
    <phoneticPr fontId="2" type="noConversion"/>
  </si>
  <si>
    <t>尾款比例：</t>
    <phoneticPr fontId="2" type="noConversion"/>
  </si>
  <si>
    <r>
      <t>(</t>
    </r>
    <r>
      <rPr>
        <sz val="12"/>
        <rFont val="標楷體"/>
        <family val="4"/>
        <charset val="136"/>
      </rPr>
      <t>依計畫辦公室設定，請勿更動</t>
    </r>
    <r>
      <rPr>
        <sz val="12"/>
        <rFont val="Times New Roman"/>
        <family val="1"/>
      </rPr>
      <t>)</t>
    </r>
    <phoneticPr fontId="2" type="noConversion"/>
  </si>
  <si>
    <t>會計科目</t>
    <phoneticPr fontId="2" type="noConversion"/>
  </si>
  <si>
    <t>全程預算數</t>
    <phoneticPr fontId="2" type="noConversion"/>
  </si>
  <si>
    <r>
      <t>第</t>
    </r>
    <r>
      <rPr>
        <sz val="12"/>
        <rFont val="Times New Roman"/>
        <family val="1"/>
      </rPr>
      <t>1</t>
    </r>
    <r>
      <rPr>
        <sz val="12"/>
        <rFont val="標楷體"/>
        <family val="4"/>
        <charset val="136"/>
      </rPr>
      <t>期</t>
    </r>
    <phoneticPr fontId="2" type="noConversion"/>
  </si>
  <si>
    <r>
      <t>第</t>
    </r>
    <r>
      <rPr>
        <sz val="12"/>
        <rFont val="Times New Roman"/>
        <family val="1"/>
      </rPr>
      <t>2</t>
    </r>
    <r>
      <rPr>
        <sz val="12"/>
        <rFont val="標楷體"/>
        <family val="4"/>
        <charset val="136"/>
      </rPr>
      <t>期</t>
    </r>
    <phoneticPr fontId="2" type="noConversion"/>
  </si>
  <si>
    <r>
      <t>尾款</t>
    </r>
    <r>
      <rPr>
        <sz val="12"/>
        <rFont val="Times New Roman"/>
        <family val="1"/>
      </rPr>
      <t/>
    </r>
    <phoneticPr fontId="2" type="noConversion"/>
  </si>
  <si>
    <t>補助款</t>
    <phoneticPr fontId="2" type="noConversion"/>
  </si>
  <si>
    <t>自籌款</t>
    <phoneticPr fontId="2" type="noConversion"/>
  </si>
  <si>
    <t>總經費</t>
    <phoneticPr fontId="2" type="noConversion"/>
  </si>
  <si>
    <t>小計</t>
    <phoneticPr fontId="2" type="noConversion"/>
  </si>
  <si>
    <r>
      <t>1.</t>
    </r>
    <r>
      <rPr>
        <sz val="12"/>
        <rFont val="標楷體"/>
        <family val="4"/>
        <charset val="136"/>
      </rPr>
      <t>人事費</t>
    </r>
    <phoneticPr fontId="2" type="noConversion"/>
  </si>
  <si>
    <r>
      <t>2.</t>
    </r>
    <r>
      <rPr>
        <sz val="12"/>
        <rFont val="標楷體"/>
        <family val="4"/>
        <charset val="136"/>
      </rPr>
      <t>消耗性器材及原材料費</t>
    </r>
    <phoneticPr fontId="2" type="noConversion"/>
  </si>
  <si>
    <r>
      <t>3.</t>
    </r>
    <r>
      <rPr>
        <sz val="12"/>
        <rFont val="標楷體"/>
        <family val="4"/>
        <charset val="136"/>
      </rPr>
      <t>研發設備使用費</t>
    </r>
    <phoneticPr fontId="2" type="noConversion"/>
  </si>
  <si>
    <r>
      <t>4.</t>
    </r>
    <r>
      <rPr>
        <sz val="12"/>
        <rFont val="標楷體"/>
        <family val="4"/>
        <charset val="136"/>
      </rPr>
      <t>研發設備維護費</t>
    </r>
    <phoneticPr fontId="2" type="noConversion"/>
  </si>
  <si>
    <r>
      <t>5.</t>
    </r>
    <r>
      <rPr>
        <sz val="12"/>
        <rFont val="標楷體"/>
        <family val="4"/>
        <charset val="136"/>
      </rPr>
      <t>技術引進及委託研究費</t>
    </r>
    <phoneticPr fontId="2" type="noConversion"/>
  </si>
  <si>
    <t>6.國內差旅費</t>
    <phoneticPr fontId="2" type="noConversion"/>
  </si>
  <si>
    <r>
      <t>合</t>
    </r>
    <r>
      <rPr>
        <sz val="12"/>
        <rFont val="Times New Roman"/>
        <family val="1"/>
      </rPr>
      <t xml:space="preserve">                 </t>
    </r>
    <r>
      <rPr>
        <sz val="12"/>
        <rFont val="標楷體"/>
        <family val="4"/>
        <charset val="136"/>
      </rPr>
      <t>計</t>
    </r>
    <phoneticPr fontId="2" type="noConversion"/>
  </si>
  <si>
    <t>註:請填寫綠色填滿之欄位後，電腦會自動編列全程預算數及各期各會計科目的補助款與自籌款金額及尾款。</t>
    <phoneticPr fontId="2" type="noConversion"/>
  </si>
  <si>
    <t>計畫編號:00000000                計畫名稱:○○○○○○○○                聯盟公司名稱:○○○○○○○○</t>
    <phoneticPr fontId="2" type="noConversion"/>
  </si>
  <si>
    <t>計畫編號:00000000                計畫名稱:○○○○○○○○               主導公司名稱:○○○○○○○○</t>
    <phoneticPr fontId="2" type="noConversion"/>
  </si>
  <si>
    <t>★總表請勿更動數字及公式，僅需填寫計畫編號、名稱及公司名稱(主導+聯盟)。
★主導及聯盟公司各自補助款及自籌款請填入下列對應頁簽(主導、聯盟)綠色欄位後，總表會自動加總全程預算數及各期各會計科目的補助款與自籌款金額及尾款。</t>
    <phoneticPr fontId="2" type="noConversion"/>
  </si>
  <si>
    <t>計畫編號:00000000           計畫名稱:            公司名稱(主導及聯盟公司):○○○○○○○○、○○○○○○○○、○○○○○○○○</t>
    <phoneticPr fontId="2" type="noConversion"/>
  </si>
  <si>
    <t>7.參展競賽費用</t>
    <phoneticPr fontId="2" type="noConversion"/>
  </si>
  <si>
    <r>
      <rPr>
        <sz val="14"/>
        <rFont val="標楷體"/>
        <family val="4"/>
        <charset val="136"/>
      </rPr>
      <t>「推動跨域研發引領中小企業升級轉型計畫」</t>
    </r>
    <r>
      <rPr>
        <sz val="14"/>
        <rFont val="Times New Roman"/>
        <family val="1"/>
      </rPr>
      <t>-</t>
    </r>
    <r>
      <rPr>
        <sz val="14"/>
        <rFont val="標楷體"/>
        <family val="4"/>
        <charset val="136"/>
      </rPr>
      <t>企業跨域研發補助
計畫歲出預算分配表</t>
    </r>
    <r>
      <rPr>
        <sz val="14"/>
        <rFont val="Times New Roman"/>
        <family val="1"/>
      </rPr>
      <t>(</t>
    </r>
    <r>
      <rPr>
        <sz val="14"/>
        <rFont val="標楷體"/>
        <family val="4"/>
        <charset val="136"/>
      </rPr>
      <t>格式</t>
    </r>
    <r>
      <rPr>
        <sz val="14"/>
        <rFont val="Times New Roman"/>
        <family val="1"/>
      </rPr>
      <t>B)
(</t>
    </r>
    <r>
      <rPr>
        <sz val="14"/>
        <rFont val="標楷體"/>
        <family val="4"/>
        <charset val="136"/>
      </rPr>
      <t>計畫期程為</t>
    </r>
    <r>
      <rPr>
        <sz val="14"/>
        <rFont val="Times New Roman"/>
        <family val="1"/>
      </rPr>
      <t>8.5</t>
    </r>
    <r>
      <rPr>
        <sz val="14"/>
        <rFont val="標楷體"/>
        <family val="4"/>
        <charset val="136"/>
      </rPr>
      <t>個月之計畫</t>
    </r>
    <r>
      <rPr>
        <sz val="14"/>
        <rFont val="Times New Roman"/>
        <family val="1"/>
      </rPr>
      <t>[3</t>
    </r>
    <r>
      <rPr>
        <sz val="14"/>
        <rFont val="標楷體"/>
        <family val="4"/>
        <charset val="136"/>
      </rPr>
      <t>期</t>
    </r>
    <r>
      <rPr>
        <sz val="14"/>
        <rFont val="Times New Roman"/>
        <family val="1"/>
      </rPr>
      <t>])</t>
    </r>
    <phoneticPr fontId="2" type="noConversion"/>
  </si>
  <si>
    <r>
      <rPr>
        <sz val="11"/>
        <rFont val="標楷體"/>
        <family val="4"/>
        <charset val="136"/>
      </rPr>
      <t>115年2月</t>
    </r>
    <r>
      <rPr>
        <sz val="11"/>
        <rFont val="Times New Roman"/>
        <family val="1"/>
      </rPr>
      <t>1</t>
    </r>
    <r>
      <rPr>
        <sz val="11"/>
        <rFont val="標楷體"/>
        <family val="4"/>
        <charset val="136"/>
      </rPr>
      <t>日</t>
    </r>
    <r>
      <rPr>
        <sz val="11"/>
        <rFont val="Times New Roman"/>
        <family val="1"/>
      </rPr>
      <t>~ 115</t>
    </r>
    <r>
      <rPr>
        <sz val="11"/>
        <rFont val="標楷體"/>
        <family val="4"/>
        <charset val="136"/>
      </rPr>
      <t>年</t>
    </r>
    <r>
      <rPr>
        <sz val="11"/>
        <rFont val="Times New Roman"/>
        <family val="1"/>
      </rPr>
      <t>6</t>
    </r>
    <r>
      <rPr>
        <sz val="11"/>
        <rFont val="標楷體"/>
        <family val="4"/>
        <charset val="136"/>
      </rPr>
      <t>月</t>
    </r>
    <r>
      <rPr>
        <sz val="11"/>
        <rFont val="Times New Roman"/>
        <family val="1"/>
      </rPr>
      <t>30</t>
    </r>
    <r>
      <rPr>
        <sz val="11"/>
        <rFont val="標楷體"/>
        <family val="4"/>
        <charset val="136"/>
      </rPr>
      <t>日</t>
    </r>
    <phoneticPr fontId="2" type="noConversion"/>
  </si>
  <si>
    <r>
      <rPr>
        <sz val="11"/>
        <rFont val="標楷體"/>
        <family val="4"/>
        <charset val="136"/>
      </rPr>
      <t>115年7月</t>
    </r>
    <r>
      <rPr>
        <sz val="11"/>
        <rFont val="Times New Roman"/>
        <family val="1"/>
      </rPr>
      <t>1</t>
    </r>
    <r>
      <rPr>
        <sz val="11"/>
        <rFont val="標楷體"/>
        <family val="4"/>
        <charset val="136"/>
      </rPr>
      <t>日</t>
    </r>
    <r>
      <rPr>
        <sz val="11"/>
        <rFont val="Times New Roman"/>
        <family val="1"/>
      </rPr>
      <t>~  115</t>
    </r>
    <r>
      <rPr>
        <sz val="11"/>
        <rFont val="標楷體"/>
        <family val="4"/>
        <charset val="136"/>
      </rPr>
      <t>年10月15日</t>
    </r>
    <phoneticPr fontId="2" type="noConversion"/>
  </si>
  <si>
    <r>
      <t>115</t>
    </r>
    <r>
      <rPr>
        <sz val="11"/>
        <rFont val="標楷體"/>
        <family val="4"/>
        <charset val="136"/>
      </rPr>
      <t>年</t>
    </r>
    <r>
      <rPr>
        <sz val="11"/>
        <rFont val="Times New Roman"/>
        <family val="1"/>
      </rPr>
      <t>2</t>
    </r>
    <r>
      <rPr>
        <sz val="11"/>
        <rFont val="標楷體"/>
        <family val="4"/>
        <charset val="136"/>
      </rPr>
      <t>月</t>
    </r>
    <r>
      <rPr>
        <sz val="11"/>
        <rFont val="Times New Roman"/>
        <family val="1"/>
      </rPr>
      <t>1</t>
    </r>
    <r>
      <rPr>
        <sz val="11"/>
        <rFont val="標楷體"/>
        <family val="4"/>
        <charset val="136"/>
      </rPr>
      <t>日</t>
    </r>
    <r>
      <rPr>
        <sz val="11"/>
        <rFont val="Times New Roman"/>
        <family val="1"/>
      </rPr>
      <t>~ 115</t>
    </r>
    <r>
      <rPr>
        <sz val="11"/>
        <rFont val="標楷體"/>
        <family val="4"/>
        <charset val="136"/>
      </rPr>
      <t>年</t>
    </r>
    <r>
      <rPr>
        <sz val="11"/>
        <rFont val="Times New Roman"/>
        <family val="1"/>
      </rPr>
      <t>6</t>
    </r>
    <r>
      <rPr>
        <sz val="11"/>
        <rFont val="標楷體"/>
        <family val="4"/>
        <charset val="136"/>
      </rPr>
      <t>月</t>
    </r>
    <r>
      <rPr>
        <sz val="11"/>
        <rFont val="Times New Roman"/>
        <family val="1"/>
      </rPr>
      <t>30</t>
    </r>
    <r>
      <rPr>
        <sz val="11"/>
        <rFont val="標楷體"/>
        <family val="4"/>
        <charset val="136"/>
      </rPr>
      <t>日</t>
    </r>
    <phoneticPr fontId="2" type="noConversion"/>
  </si>
  <si>
    <r>
      <t>115</t>
    </r>
    <r>
      <rPr>
        <sz val="11"/>
        <rFont val="標楷體"/>
        <family val="4"/>
        <charset val="136"/>
      </rPr>
      <t>年</t>
    </r>
    <r>
      <rPr>
        <sz val="11"/>
        <rFont val="Times New Roman"/>
        <family val="1"/>
      </rPr>
      <t>7</t>
    </r>
    <r>
      <rPr>
        <sz val="11"/>
        <rFont val="標楷體"/>
        <family val="4"/>
        <charset val="136"/>
      </rPr>
      <t>月</t>
    </r>
    <r>
      <rPr>
        <sz val="11"/>
        <rFont val="Times New Roman"/>
        <family val="1"/>
      </rPr>
      <t>1</t>
    </r>
    <r>
      <rPr>
        <sz val="11"/>
        <rFont val="標楷體"/>
        <family val="4"/>
        <charset val="136"/>
      </rPr>
      <t>日</t>
    </r>
    <r>
      <rPr>
        <sz val="11"/>
        <rFont val="Times New Roman"/>
        <family val="1"/>
      </rPr>
      <t>~  115</t>
    </r>
    <r>
      <rPr>
        <sz val="11"/>
        <rFont val="標楷體"/>
        <family val="4"/>
        <charset val="136"/>
      </rPr>
      <t>年</t>
    </r>
    <r>
      <rPr>
        <sz val="11"/>
        <rFont val="Times New Roman"/>
        <family val="1"/>
      </rPr>
      <t>10</t>
    </r>
    <r>
      <rPr>
        <sz val="11"/>
        <rFont val="標楷體"/>
        <family val="4"/>
        <charset val="136"/>
      </rPr>
      <t>月</t>
    </r>
    <r>
      <rPr>
        <sz val="11"/>
        <rFont val="Times New Roman"/>
        <family val="1"/>
      </rPr>
      <t>15</t>
    </r>
    <r>
      <rPr>
        <sz val="11"/>
        <rFont val="標楷體"/>
        <family val="4"/>
        <charset val="136"/>
      </rPr>
      <t>日</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</si>
</sst>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7"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12"/>
      <name val="標楷體"/>
      <family val="4"/>
      <charset val="136"/>
    </font>
    <font>
      <sz val="11"/>
      <name val="標楷體"/>
      <family val="4"/>
      <charset val="136"/>
    </font>
    <font>
      <sz val="16"/>
      <name val="標楷體"/>
      <family val="4"/>
      <charset val="136"/>
    </font>
    <font>
      <sz val="11"/>
      <name val="Times New Roman"/>
      <family val="1"/>
    </font>
    <font>
      <sz val="11"/>
      <color indexed="8"/>
      <name val="標楷體"/>
      <family val="4"/>
      <charset val="136"/>
    </font>
    <font>
      <sz val="11"/>
      <name val="新細明體"/>
      <family val="1"/>
      <charset val="136"/>
    </font>
    <font>
      <sz val="12"/>
      <name val="新細明體"/>
      <family val="1"/>
      <charset val="136"/>
    </font>
    <font>
      <sz val="14"/>
      <name val="標楷體"/>
      <family val="4"/>
      <charset val="136"/>
    </font>
    <font>
      <sz val="14"/>
      <name val="Times New Roman"/>
      <family val="1"/>
    </font>
    <font>
      <sz val="12"/>
      <color rgb="FFFF0000"/>
      <name val="標楷體"/>
      <family val="4"/>
      <charset val="136"/>
    </font>
    <font>
      <sz val="12"/>
      <color rgb="FFFF0000"/>
      <name val="新細明體"/>
      <family val="1"/>
      <charset val="136"/>
    </font>
    <font>
      <sz val="14"/>
      <name val="Times New Roman"/>
      <family val="4"/>
      <charset val="136"/>
    </font>
    <font>
      <sz val="11"/>
      <name val="Times New Roman"/>
      <family val="4"/>
      <charset val="136"/>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0" fontId="4" fillId="0" borderId="1" xfId="0" applyFont="1" applyBorder="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3" fillId="0" borderId="0" xfId="0" applyFont="1"/>
    <xf numFmtId="0" fontId="0" fillId="0" borderId="0" xfId="0" applyAlignment="1">
      <alignment vertical="top"/>
    </xf>
    <xf numFmtId="0" fontId="4" fillId="0" borderId="1" xfId="0" applyFont="1" applyBorder="1" applyAlignment="1">
      <alignment horizontal="center" vertical="center" wrapText="1"/>
    </xf>
    <xf numFmtId="0" fontId="5" fillId="0" borderId="0" xfId="0" applyFont="1"/>
    <xf numFmtId="0" fontId="9" fillId="0" borderId="0" xfId="0" applyFont="1"/>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3" fillId="2" borderId="3" xfId="0" applyNumberFormat="1" applyFont="1" applyFill="1" applyBorder="1" applyAlignment="1">
      <alignment horizontal="right" vertical="center"/>
    </xf>
    <xf numFmtId="0" fontId="3" fillId="2" borderId="5" xfId="0" applyFont="1" applyFill="1" applyBorder="1" applyAlignment="1">
      <alignment horizontal="left" vertical="center"/>
    </xf>
    <xf numFmtId="0" fontId="4" fillId="0" borderId="5"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xf numFmtId="0" fontId="4" fillId="0" borderId="6" xfId="0" applyFont="1" applyBorder="1" applyAlignment="1">
      <alignment horizontal="left"/>
    </xf>
    <xf numFmtId="0" fontId="4" fillId="0" borderId="6" xfId="0" applyFont="1" applyBorder="1" applyAlignment="1">
      <alignment horizontal="center" vertical="center"/>
    </xf>
    <xf numFmtId="0" fontId="3" fillId="0" borderId="6" xfId="0" applyFont="1" applyBorder="1" applyAlignment="1">
      <alignment horizontal="left"/>
    </xf>
    <xf numFmtId="0" fontId="5" fillId="0" borderId="6" xfId="0" applyFont="1" applyBorder="1" applyAlignment="1">
      <alignment horizontal="right" vertical="center"/>
    </xf>
    <xf numFmtId="0" fontId="4" fillId="0" borderId="6" xfId="0" applyFont="1" applyBorder="1" applyAlignment="1">
      <alignment horizontal="right" vertical="center"/>
    </xf>
    <xf numFmtId="176" fontId="3" fillId="0" borderId="7" xfId="0" applyNumberFormat="1" applyFont="1" applyBorder="1" applyAlignment="1">
      <alignment horizontal="right" vertical="center"/>
    </xf>
    <xf numFmtId="176" fontId="3" fillId="0" borderId="9" xfId="0" applyNumberFormat="1" applyFont="1" applyBorder="1" applyAlignment="1">
      <alignment horizontal="right" vertical="center"/>
    </xf>
    <xf numFmtId="0" fontId="3"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center" vertical="center"/>
    </xf>
    <xf numFmtId="0" fontId="4" fillId="0" borderId="13" xfId="0" applyFont="1" applyBorder="1" applyAlignment="1">
      <alignment horizontal="left" vertical="center"/>
    </xf>
    <xf numFmtId="9" fontId="3" fillId="0" borderId="14" xfId="0" applyNumberFormat="1" applyFont="1" applyBorder="1" applyAlignment="1">
      <alignment horizontal="left" vertical="center"/>
    </xf>
    <xf numFmtId="0" fontId="3" fillId="0" borderId="14" xfId="0" applyFont="1" applyBorder="1" applyAlignment="1">
      <alignment horizontal="left" vertical="center"/>
    </xf>
    <xf numFmtId="0" fontId="3" fillId="0" borderId="14" xfId="0" applyFont="1" applyBorder="1" applyAlignment="1">
      <alignment horizontal="center" vertical="center"/>
    </xf>
    <xf numFmtId="0" fontId="3" fillId="0" borderId="14" xfId="0" applyFont="1" applyBorder="1"/>
    <xf numFmtId="0" fontId="3" fillId="0" borderId="8" xfId="0" applyFont="1" applyBorder="1" applyAlignment="1">
      <alignment horizontal="center" vertical="center"/>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4" fillId="0" borderId="0" xfId="0" applyFont="1" applyAlignment="1">
      <alignment horizontal="left"/>
    </xf>
    <xf numFmtId="0" fontId="3" fillId="0" borderId="0" xfId="0" applyFont="1" applyAlignment="1">
      <alignment horizontal="left"/>
    </xf>
    <xf numFmtId="0" fontId="5" fillId="0" borderId="0" xfId="0" applyFont="1" applyAlignment="1">
      <alignment horizontal="right" vertical="center"/>
    </xf>
    <xf numFmtId="0" fontId="4" fillId="0" borderId="0" xfId="0" applyFont="1" applyAlignment="1">
      <alignment horizontal="right" vertical="center"/>
    </xf>
    <xf numFmtId="176" fontId="3" fillId="0" borderId="16" xfId="0" applyNumberFormat="1" applyFont="1" applyBorder="1" applyAlignment="1">
      <alignment horizontal="right" vertical="center"/>
    </xf>
    <xf numFmtId="176" fontId="3" fillId="2" borderId="4" xfId="0" applyNumberFormat="1" applyFont="1" applyFill="1" applyBorder="1" applyAlignment="1">
      <alignment horizontal="right" vertical="center"/>
    </xf>
    <xf numFmtId="0" fontId="4" fillId="0" borderId="11" xfId="0" applyFont="1" applyBorder="1" applyAlignment="1">
      <alignment horizontal="left" vertical="center"/>
    </xf>
    <xf numFmtId="177" fontId="10" fillId="0" borderId="0" xfId="1" applyNumberFormat="1" applyFont="1"/>
    <xf numFmtId="0" fontId="3" fillId="3" borderId="5" xfId="0" applyFont="1" applyFill="1" applyBorder="1" applyAlignment="1">
      <alignment horizontal="left" vertical="center"/>
    </xf>
    <xf numFmtId="176" fontId="3" fillId="4" borderId="4" xfId="0" applyNumberFormat="1" applyFont="1" applyFill="1" applyBorder="1" applyAlignment="1">
      <alignment horizontal="right" vertical="center"/>
    </xf>
    <xf numFmtId="176" fontId="3" fillId="4" borderId="3" xfId="0" applyNumberFormat="1" applyFont="1" applyFill="1" applyBorder="1" applyAlignment="1">
      <alignment horizontal="right" vertical="center"/>
    </xf>
    <xf numFmtId="176" fontId="3" fillId="4" borderId="7" xfId="0" applyNumberFormat="1" applyFont="1" applyFill="1" applyBorder="1" applyAlignment="1">
      <alignment horizontal="right" vertical="center"/>
    </xf>
    <xf numFmtId="0" fontId="5" fillId="0" borderId="0" xfId="0" applyFont="1" applyAlignment="1">
      <alignment horizontal="left"/>
    </xf>
    <xf numFmtId="0" fontId="13" fillId="0" borderId="0" xfId="0" applyFont="1" applyAlignment="1">
      <alignment vertical="top" wrapText="1"/>
    </xf>
    <xf numFmtId="0" fontId="14" fillId="0" borderId="0" xfId="0" applyFont="1" applyAlignment="1">
      <alignment vertical="top"/>
    </xf>
    <xf numFmtId="0" fontId="15" fillId="0" borderId="0" xfId="0" applyFont="1" applyAlignment="1">
      <alignment horizontal="center" vertical="center" wrapText="1"/>
    </xf>
    <xf numFmtId="0" fontId="6" fillId="0" borderId="0" xfId="0" applyFont="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0" fillId="0" borderId="4" xfId="0"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0" fillId="0" borderId="27" xfId="0" applyBorder="1" applyAlignment="1">
      <alignment horizontal="center" vertical="center"/>
    </xf>
    <xf numFmtId="0" fontId="4" fillId="0" borderId="17" xfId="0" applyFont="1" applyBorder="1" applyAlignment="1">
      <alignment horizontal="center" vertical="center"/>
    </xf>
    <xf numFmtId="0" fontId="3" fillId="0" borderId="17" xfId="0" applyFont="1" applyBorder="1" applyAlignment="1">
      <alignment horizontal="center" vertical="center"/>
    </xf>
    <xf numFmtId="0" fontId="4"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16" fillId="0" borderId="21" xfId="0" applyFont="1" applyBorder="1" applyAlignment="1">
      <alignment horizontal="center" vertical="center"/>
    </xf>
    <xf numFmtId="0" fontId="7" fillId="0" borderId="21" xfId="0" applyFont="1" applyBorder="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top" wrapText="1"/>
    </xf>
    <xf numFmtId="0" fontId="9" fillId="0" borderId="0" xfId="0" applyFont="1" applyAlignment="1">
      <alignment vertical="top"/>
    </xf>
  </cellXfs>
  <cellStyles count="2">
    <cellStyle name="一般" xfId="0" builtinId="0"/>
    <cellStyle name="百分比"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L23"/>
  <sheetViews>
    <sheetView tabSelected="1" view="pageBreakPreview" zoomScale="115" zoomScaleNormal="75" zoomScaleSheetLayoutView="115" workbookViewId="0">
      <selection activeCell="E12" sqref="E12"/>
    </sheetView>
  </sheetViews>
  <sheetFormatPr defaultRowHeight="17" x14ac:dyDescent="0.4"/>
  <cols>
    <col min="1" max="1" width="24" customWidth="1"/>
    <col min="2" max="10" width="11.6328125" customWidth="1"/>
    <col min="11" max="11" width="14.08984375" customWidth="1"/>
  </cols>
  <sheetData>
    <row r="1" spans="1:12" ht="65" customHeight="1" x14ac:dyDescent="0.4">
      <c r="A1" s="49" t="s">
        <v>26</v>
      </c>
      <c r="B1" s="50"/>
      <c r="C1" s="50"/>
      <c r="D1" s="50"/>
      <c r="E1" s="50"/>
      <c r="F1" s="50"/>
      <c r="G1" s="50"/>
      <c r="H1" s="50"/>
      <c r="I1" s="50"/>
      <c r="J1" s="50"/>
      <c r="K1" s="50"/>
    </row>
    <row r="2" spans="1:12" ht="55.5" customHeight="1" x14ac:dyDescent="0.4">
      <c r="A2" s="47" t="s">
        <v>23</v>
      </c>
      <c r="B2" s="48"/>
      <c r="C2" s="48"/>
      <c r="D2" s="48"/>
      <c r="E2" s="48"/>
      <c r="F2" s="48"/>
      <c r="G2" s="48"/>
      <c r="H2" s="48"/>
      <c r="I2" s="48"/>
      <c r="J2" s="48"/>
      <c r="K2" s="48"/>
    </row>
    <row r="3" spans="1:12" ht="19.5" customHeight="1" x14ac:dyDescent="0.4">
      <c r="A3" s="46" t="s">
        <v>24</v>
      </c>
      <c r="B3" s="25"/>
      <c r="C3" s="34"/>
      <c r="D3" s="35"/>
      <c r="E3" s="34"/>
      <c r="F3" s="34"/>
      <c r="G3" s="36"/>
      <c r="H3" s="25"/>
      <c r="I3" s="25"/>
      <c r="J3" s="25"/>
      <c r="K3" s="37"/>
    </row>
    <row r="4" spans="1:12" ht="17.5" thickBot="1" x14ac:dyDescent="0.45">
      <c r="A4" s="16"/>
      <c r="B4" s="17"/>
      <c r="C4" s="16"/>
      <c r="D4" s="18"/>
      <c r="E4" s="16"/>
      <c r="F4" s="16"/>
      <c r="G4" s="19"/>
      <c r="H4" s="17"/>
      <c r="I4" s="17"/>
      <c r="J4" s="17"/>
      <c r="K4" s="20" t="s">
        <v>0</v>
      </c>
    </row>
    <row r="5" spans="1:12" s="4" customFormat="1" x14ac:dyDescent="0.35">
      <c r="A5" s="24" t="s">
        <v>1</v>
      </c>
      <c r="B5" s="42">
        <v>8.5</v>
      </c>
      <c r="C5" s="13"/>
      <c r="D5" s="14"/>
      <c r="E5" s="15"/>
      <c r="F5" s="15"/>
      <c r="G5" s="15"/>
      <c r="H5" s="15"/>
      <c r="I5" s="15"/>
      <c r="J5" s="15"/>
      <c r="K5" s="31"/>
    </row>
    <row r="6" spans="1:12" s="4" customFormat="1" ht="17.5" thickBot="1" x14ac:dyDescent="0.4">
      <c r="A6" s="26" t="s">
        <v>2</v>
      </c>
      <c r="B6" s="27">
        <v>0.3</v>
      </c>
      <c r="C6" s="28" t="s">
        <v>3</v>
      </c>
      <c r="D6" s="29"/>
      <c r="E6" s="30"/>
      <c r="F6" s="30"/>
      <c r="G6" s="30"/>
      <c r="H6" s="30"/>
      <c r="I6" s="30"/>
      <c r="J6" s="30"/>
      <c r="K6" s="33"/>
    </row>
    <row r="7" spans="1:12" x14ac:dyDescent="0.4">
      <c r="A7" s="51" t="s">
        <v>4</v>
      </c>
      <c r="B7" s="54" t="s">
        <v>5</v>
      </c>
      <c r="C7" s="55"/>
      <c r="D7" s="56"/>
      <c r="E7" s="60" t="s">
        <v>6</v>
      </c>
      <c r="F7" s="61"/>
      <c r="G7" s="61"/>
      <c r="H7" s="60" t="s">
        <v>7</v>
      </c>
      <c r="I7" s="61"/>
      <c r="J7" s="61"/>
      <c r="K7" s="62" t="s">
        <v>8</v>
      </c>
    </row>
    <row r="8" spans="1:12" x14ac:dyDescent="0.4">
      <c r="A8" s="52"/>
      <c r="B8" s="57"/>
      <c r="C8" s="58"/>
      <c r="D8" s="59"/>
      <c r="E8" s="65" t="s">
        <v>27</v>
      </c>
      <c r="F8" s="66"/>
      <c r="G8" s="66"/>
      <c r="H8" s="65" t="s">
        <v>28</v>
      </c>
      <c r="I8" s="66"/>
      <c r="J8" s="66"/>
      <c r="K8" s="63"/>
    </row>
    <row r="9" spans="1:12" ht="17.5" thickBot="1" x14ac:dyDescent="0.45">
      <c r="A9" s="53"/>
      <c r="B9" s="3" t="s">
        <v>9</v>
      </c>
      <c r="C9" s="3" t="s">
        <v>10</v>
      </c>
      <c r="D9" s="6" t="s">
        <v>11</v>
      </c>
      <c r="E9" s="1" t="s">
        <v>9</v>
      </c>
      <c r="F9" s="1" t="s">
        <v>10</v>
      </c>
      <c r="G9" s="1" t="s">
        <v>12</v>
      </c>
      <c r="H9" s="1" t="s">
        <v>9</v>
      </c>
      <c r="I9" s="1" t="s">
        <v>10</v>
      </c>
      <c r="J9" s="1" t="s">
        <v>12</v>
      </c>
      <c r="K9" s="64"/>
    </row>
    <row r="10" spans="1:12" ht="33" customHeight="1" thickTop="1" x14ac:dyDescent="0.4">
      <c r="A10" s="23" t="s">
        <v>13</v>
      </c>
      <c r="B10" s="43">
        <f>E10+H10+K10</f>
        <v>200</v>
      </c>
      <c r="C10" s="43">
        <f>主導!C10+聯盟1!C10</f>
        <v>200</v>
      </c>
      <c r="D10" s="44">
        <f>G10+J10+K10</f>
        <v>400</v>
      </c>
      <c r="E10" s="44">
        <f>主導!E10+聯盟1!E10</f>
        <v>60</v>
      </c>
      <c r="F10" s="44">
        <f>主導!F10+聯盟1!F10</f>
        <v>94</v>
      </c>
      <c r="G10" s="44">
        <f>主導!G10+聯盟1!G10</f>
        <v>154</v>
      </c>
      <c r="H10" s="44">
        <f>主導!H10+聯盟1!H10</f>
        <v>80</v>
      </c>
      <c r="I10" s="44">
        <f>主導!I10+聯盟1!I10</f>
        <v>106</v>
      </c>
      <c r="J10" s="44">
        <f>主導!J10+聯盟1!J10</f>
        <v>186</v>
      </c>
      <c r="K10" s="45">
        <f>主導!K10+聯盟1!K10</f>
        <v>60</v>
      </c>
      <c r="L10" s="41"/>
    </row>
    <row r="11" spans="1:12" ht="33" customHeight="1" x14ac:dyDescent="0.4">
      <c r="A11" s="23" t="s">
        <v>14</v>
      </c>
      <c r="B11" s="43">
        <f t="shared" ref="B11:B16" si="0">E11+H11+K11</f>
        <v>200</v>
      </c>
      <c r="C11" s="43">
        <f>主導!C11+聯盟1!C11</f>
        <v>200</v>
      </c>
      <c r="D11" s="44">
        <f t="shared" ref="D11:D16" si="1">G11+J11+K11</f>
        <v>400</v>
      </c>
      <c r="E11" s="44">
        <f>主導!E11+聯盟1!E11</f>
        <v>60</v>
      </c>
      <c r="F11" s="44">
        <f>主導!F11+聯盟1!F11</f>
        <v>94</v>
      </c>
      <c r="G11" s="44">
        <f>主導!G11+聯盟1!G11</f>
        <v>154</v>
      </c>
      <c r="H11" s="44">
        <f>主導!H11+聯盟1!H11</f>
        <v>80</v>
      </c>
      <c r="I11" s="44">
        <f>主導!I11+聯盟1!I11</f>
        <v>106</v>
      </c>
      <c r="J11" s="44">
        <f>主導!J11+聯盟1!J11</f>
        <v>186</v>
      </c>
      <c r="K11" s="45">
        <f>主導!K11+聯盟1!K11</f>
        <v>60</v>
      </c>
      <c r="L11" s="41"/>
    </row>
    <row r="12" spans="1:12" ht="33" customHeight="1" x14ac:dyDescent="0.4">
      <c r="A12" s="23" t="s">
        <v>15</v>
      </c>
      <c r="B12" s="43">
        <f t="shared" si="0"/>
        <v>200</v>
      </c>
      <c r="C12" s="43">
        <f>主導!C12+聯盟1!C12</f>
        <v>200</v>
      </c>
      <c r="D12" s="44">
        <f t="shared" si="1"/>
        <v>400</v>
      </c>
      <c r="E12" s="44">
        <f>主導!E12+聯盟1!E12</f>
        <v>60</v>
      </c>
      <c r="F12" s="44">
        <f>主導!F12+聯盟1!F12</f>
        <v>94</v>
      </c>
      <c r="G12" s="44">
        <f>主導!G12+聯盟1!G12</f>
        <v>154</v>
      </c>
      <c r="H12" s="44">
        <f>主導!H12+聯盟1!H12</f>
        <v>80</v>
      </c>
      <c r="I12" s="44">
        <f>主導!I12+聯盟1!I12</f>
        <v>106</v>
      </c>
      <c r="J12" s="44">
        <f>主導!J12+聯盟1!J12</f>
        <v>186</v>
      </c>
      <c r="K12" s="45">
        <f>主導!K12+聯盟1!K12</f>
        <v>60</v>
      </c>
      <c r="L12" s="41"/>
    </row>
    <row r="13" spans="1:12" ht="33" customHeight="1" x14ac:dyDescent="0.4">
      <c r="A13" s="23" t="s">
        <v>16</v>
      </c>
      <c r="B13" s="43">
        <f t="shared" si="0"/>
        <v>200</v>
      </c>
      <c r="C13" s="43">
        <f>主導!C13+聯盟1!C13</f>
        <v>200</v>
      </c>
      <c r="D13" s="44">
        <f t="shared" si="1"/>
        <v>400</v>
      </c>
      <c r="E13" s="44">
        <f>主導!E13+聯盟1!E13</f>
        <v>60</v>
      </c>
      <c r="F13" s="44">
        <f>主導!F13+聯盟1!F13</f>
        <v>94</v>
      </c>
      <c r="G13" s="44">
        <f>主導!G13+聯盟1!G13</f>
        <v>154</v>
      </c>
      <c r="H13" s="44">
        <f>主導!H13+聯盟1!H13</f>
        <v>80</v>
      </c>
      <c r="I13" s="44">
        <f>主導!I13+聯盟1!I13</f>
        <v>106</v>
      </c>
      <c r="J13" s="44">
        <f>主導!J13+聯盟1!J13</f>
        <v>186</v>
      </c>
      <c r="K13" s="45">
        <f>主導!K13+聯盟1!K13</f>
        <v>60</v>
      </c>
      <c r="L13" s="41"/>
    </row>
    <row r="14" spans="1:12" ht="33" customHeight="1" x14ac:dyDescent="0.4">
      <c r="A14" s="23" t="s">
        <v>17</v>
      </c>
      <c r="B14" s="43">
        <f t="shared" si="0"/>
        <v>200</v>
      </c>
      <c r="C14" s="43">
        <f>主導!C14+聯盟1!C14</f>
        <v>200</v>
      </c>
      <c r="D14" s="44">
        <f t="shared" si="1"/>
        <v>400</v>
      </c>
      <c r="E14" s="44">
        <f>主導!E14+聯盟1!E14</f>
        <v>60</v>
      </c>
      <c r="F14" s="44">
        <f>主導!F14+聯盟1!F14</f>
        <v>94</v>
      </c>
      <c r="G14" s="44">
        <f>主導!G14+聯盟1!G14</f>
        <v>154</v>
      </c>
      <c r="H14" s="44">
        <f>主導!H14+聯盟1!H14</f>
        <v>80</v>
      </c>
      <c r="I14" s="44">
        <f>主導!I14+聯盟1!I14</f>
        <v>106</v>
      </c>
      <c r="J14" s="44">
        <f>主導!J14+聯盟1!J14</f>
        <v>186</v>
      </c>
      <c r="K14" s="45">
        <f>主導!K14+聯盟1!K14</f>
        <v>60</v>
      </c>
      <c r="L14" s="41"/>
    </row>
    <row r="15" spans="1:12" ht="33" customHeight="1" x14ac:dyDescent="0.4">
      <c r="A15" s="40" t="s">
        <v>18</v>
      </c>
      <c r="B15" s="43">
        <f t="shared" ref="B15" si="2">E15+H15+K15</f>
        <v>200</v>
      </c>
      <c r="C15" s="43">
        <f>主導!C15+聯盟1!C15</f>
        <v>200</v>
      </c>
      <c r="D15" s="44">
        <f t="shared" ref="D15" si="3">G15+J15+K15</f>
        <v>400</v>
      </c>
      <c r="E15" s="44">
        <f>主導!E15+聯盟1!E15</f>
        <v>60</v>
      </c>
      <c r="F15" s="44">
        <f>主導!F15+聯盟1!F15</f>
        <v>94</v>
      </c>
      <c r="G15" s="44">
        <f>主導!G15+聯盟1!G15</f>
        <v>154</v>
      </c>
      <c r="H15" s="44">
        <f>主導!H15+聯盟1!H15</f>
        <v>80</v>
      </c>
      <c r="I15" s="44">
        <f>主導!I15+聯盟1!I15</f>
        <v>106</v>
      </c>
      <c r="J15" s="44">
        <f>主導!J15+聯盟1!J15</f>
        <v>186</v>
      </c>
      <c r="K15" s="45">
        <f>主導!K15+聯盟1!K15</f>
        <v>60</v>
      </c>
      <c r="L15" s="41"/>
    </row>
    <row r="16" spans="1:12" ht="33" customHeight="1" thickBot="1" x14ac:dyDescent="0.45">
      <c r="A16" s="40" t="s">
        <v>25</v>
      </c>
      <c r="B16" s="43">
        <f t="shared" si="0"/>
        <v>200</v>
      </c>
      <c r="C16" s="43">
        <f>主導!C16+聯盟1!C16</f>
        <v>200</v>
      </c>
      <c r="D16" s="44">
        <f t="shared" si="1"/>
        <v>400</v>
      </c>
      <c r="E16" s="44">
        <f>主導!E16+聯盟1!E16</f>
        <v>60</v>
      </c>
      <c r="F16" s="44">
        <f>主導!F16+聯盟1!F16</f>
        <v>94</v>
      </c>
      <c r="G16" s="44">
        <f>主導!G16+聯盟1!G16</f>
        <v>154</v>
      </c>
      <c r="H16" s="44">
        <f>主導!H16+聯盟1!H16</f>
        <v>80</v>
      </c>
      <c r="I16" s="44">
        <f>主導!I16+聯盟1!I16</f>
        <v>106</v>
      </c>
      <c r="J16" s="44">
        <f>主導!J16+聯盟1!J16</f>
        <v>186</v>
      </c>
      <c r="K16" s="45">
        <f>主導!K16+聯盟1!K16</f>
        <v>60</v>
      </c>
      <c r="L16" s="41"/>
    </row>
    <row r="17" spans="1:12" ht="33" customHeight="1" thickTop="1" thickBot="1" x14ac:dyDescent="0.45">
      <c r="A17" s="32" t="s">
        <v>19</v>
      </c>
      <c r="B17" s="38">
        <f t="shared" ref="B17:J17" si="4">SUM(B10:B16)</f>
        <v>1400</v>
      </c>
      <c r="C17" s="38">
        <f t="shared" si="4"/>
        <v>1400</v>
      </c>
      <c r="D17" s="38">
        <f t="shared" si="4"/>
        <v>2800</v>
      </c>
      <c r="E17" s="38">
        <f t="shared" si="4"/>
        <v>420</v>
      </c>
      <c r="F17" s="38">
        <f t="shared" si="4"/>
        <v>658</v>
      </c>
      <c r="G17" s="38">
        <f t="shared" si="4"/>
        <v>1078</v>
      </c>
      <c r="H17" s="38">
        <f t="shared" si="4"/>
        <v>560</v>
      </c>
      <c r="I17" s="38">
        <f t="shared" si="4"/>
        <v>742</v>
      </c>
      <c r="J17" s="38">
        <f t="shared" si="4"/>
        <v>1302</v>
      </c>
      <c r="K17" s="22">
        <f>SUM(K10:K16)</f>
        <v>420</v>
      </c>
      <c r="L17" s="41"/>
    </row>
    <row r="23" spans="1:12" x14ac:dyDescent="0.4">
      <c r="C23" s="4"/>
    </row>
  </sheetData>
  <mergeCells count="9">
    <mergeCell ref="A2:K2"/>
    <mergeCell ref="A1:K1"/>
    <mergeCell ref="A7:A9"/>
    <mergeCell ref="B7:D8"/>
    <mergeCell ref="E7:G7"/>
    <mergeCell ref="H7:J7"/>
    <mergeCell ref="K7:K9"/>
    <mergeCell ref="E8:G8"/>
    <mergeCell ref="H8:J8"/>
  </mergeCells>
  <phoneticPr fontId="2" type="noConversion"/>
  <printOptions horizontalCentered="1"/>
  <pageMargins left="0.39370078740157483" right="0.39370078740157483" top="0.98425196850393704" bottom="0.9842519685039370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pageSetUpPr fitToPage="1"/>
  </sheetPr>
  <dimension ref="A1:L27"/>
  <sheetViews>
    <sheetView view="pageBreakPreview" zoomScale="115" zoomScaleNormal="75" zoomScaleSheetLayoutView="115" workbookViewId="0">
      <selection activeCell="F6" sqref="F6"/>
    </sheetView>
  </sheetViews>
  <sheetFormatPr defaultRowHeight="17" x14ac:dyDescent="0.4"/>
  <cols>
    <col min="1" max="1" width="24" customWidth="1"/>
    <col min="2" max="10" width="11.6328125" customWidth="1"/>
    <col min="11" max="11" width="12.453125" customWidth="1"/>
  </cols>
  <sheetData>
    <row r="1" spans="1:12" ht="65" customHeight="1" x14ac:dyDescent="0.4">
      <c r="A1" s="49" t="s">
        <v>26</v>
      </c>
      <c r="B1" s="50"/>
      <c r="C1" s="50"/>
      <c r="D1" s="50"/>
      <c r="E1" s="50"/>
      <c r="F1" s="50"/>
      <c r="G1" s="50"/>
      <c r="H1" s="50"/>
      <c r="I1" s="50"/>
      <c r="J1" s="50"/>
      <c r="K1" s="50"/>
    </row>
    <row r="2" spans="1:12" ht="21.5" x14ac:dyDescent="0.4">
      <c r="A2" s="2"/>
      <c r="B2" s="2"/>
      <c r="C2" s="2"/>
      <c r="D2" s="2"/>
      <c r="K2" s="2"/>
    </row>
    <row r="3" spans="1:12" x14ac:dyDescent="0.4">
      <c r="A3" s="34" t="s">
        <v>22</v>
      </c>
      <c r="B3" s="25"/>
      <c r="C3" s="34"/>
      <c r="D3" s="35"/>
      <c r="E3" s="34"/>
      <c r="F3" s="34"/>
      <c r="G3" s="36"/>
      <c r="H3" s="25"/>
      <c r="I3" s="25"/>
      <c r="J3" s="25"/>
      <c r="K3" s="37"/>
    </row>
    <row r="4" spans="1:12" ht="17.5" thickBot="1" x14ac:dyDescent="0.45">
      <c r="A4" s="16"/>
      <c r="B4" s="17"/>
      <c r="C4" s="16"/>
      <c r="D4" s="18"/>
      <c r="E4" s="16"/>
      <c r="F4" s="16"/>
      <c r="G4" s="19"/>
      <c r="H4" s="17"/>
      <c r="I4" s="17"/>
      <c r="J4" s="17"/>
      <c r="K4" s="20" t="s">
        <v>0</v>
      </c>
    </row>
    <row r="5" spans="1:12" s="4" customFormat="1" x14ac:dyDescent="0.35">
      <c r="A5" s="24" t="s">
        <v>1</v>
      </c>
      <c r="B5" s="12">
        <v>8.5</v>
      </c>
      <c r="C5" s="13"/>
      <c r="D5" s="14"/>
      <c r="E5" s="15"/>
      <c r="F5" s="15"/>
      <c r="G5" s="15"/>
      <c r="H5" s="15"/>
      <c r="I5" s="15"/>
      <c r="J5" s="15"/>
      <c r="K5" s="31"/>
    </row>
    <row r="6" spans="1:12" s="4" customFormat="1" ht="17.5" thickBot="1" x14ac:dyDescent="0.4">
      <c r="A6" s="26" t="s">
        <v>2</v>
      </c>
      <c r="B6" s="27">
        <v>0.3</v>
      </c>
      <c r="C6" s="28" t="s">
        <v>3</v>
      </c>
      <c r="D6" s="29"/>
      <c r="E6" s="30"/>
      <c r="F6" s="30"/>
      <c r="G6" s="30"/>
      <c r="H6" s="30"/>
      <c r="I6" s="30"/>
      <c r="J6" s="30"/>
      <c r="K6" s="33"/>
    </row>
    <row r="7" spans="1:12" x14ac:dyDescent="0.4">
      <c r="A7" s="51" t="s">
        <v>4</v>
      </c>
      <c r="B7" s="54" t="s">
        <v>5</v>
      </c>
      <c r="C7" s="55"/>
      <c r="D7" s="56"/>
      <c r="E7" s="60" t="s">
        <v>6</v>
      </c>
      <c r="F7" s="61"/>
      <c r="G7" s="61"/>
      <c r="H7" s="60" t="s">
        <v>7</v>
      </c>
      <c r="I7" s="61"/>
      <c r="J7" s="61"/>
      <c r="K7" s="62" t="s">
        <v>8</v>
      </c>
    </row>
    <row r="8" spans="1:12" x14ac:dyDescent="0.4">
      <c r="A8" s="52"/>
      <c r="B8" s="57"/>
      <c r="C8" s="58"/>
      <c r="D8" s="59"/>
      <c r="E8" s="66" t="s">
        <v>29</v>
      </c>
      <c r="F8" s="66"/>
      <c r="G8" s="66"/>
      <c r="H8" s="66" t="s">
        <v>30</v>
      </c>
      <c r="I8" s="66"/>
      <c r="J8" s="66"/>
      <c r="K8" s="63"/>
    </row>
    <row r="9" spans="1:12" ht="17.5" thickBot="1" x14ac:dyDescent="0.45">
      <c r="A9" s="53"/>
      <c r="B9" s="3" t="s">
        <v>9</v>
      </c>
      <c r="C9" s="3" t="s">
        <v>10</v>
      </c>
      <c r="D9" s="6" t="s">
        <v>11</v>
      </c>
      <c r="E9" s="1" t="s">
        <v>9</v>
      </c>
      <c r="F9" s="1" t="s">
        <v>10</v>
      </c>
      <c r="G9" s="1" t="s">
        <v>12</v>
      </c>
      <c r="H9" s="1" t="s">
        <v>9</v>
      </c>
      <c r="I9" s="1" t="s">
        <v>10</v>
      </c>
      <c r="J9" s="1" t="s">
        <v>12</v>
      </c>
      <c r="K9" s="64"/>
    </row>
    <row r="10" spans="1:12" ht="33" customHeight="1" thickTop="1" x14ac:dyDescent="0.4">
      <c r="A10" s="23" t="s">
        <v>13</v>
      </c>
      <c r="B10" s="39">
        <v>100</v>
      </c>
      <c r="C10" s="10">
        <f t="shared" ref="C10:C16" si="0">D10-B10</f>
        <v>100</v>
      </c>
      <c r="D10" s="11">
        <v>200</v>
      </c>
      <c r="E10" s="9">
        <f>ROUND(B10*0.3,0)</f>
        <v>30</v>
      </c>
      <c r="F10" s="9">
        <f>ROUND(C10*(4/B5),0)</f>
        <v>47</v>
      </c>
      <c r="G10" s="9">
        <f t="shared" ref="G10:G16" si="1">SUM(E10:F10)</f>
        <v>77</v>
      </c>
      <c r="H10" s="9">
        <f t="shared" ref="H10:H16" si="2">B10-K10-E10</f>
        <v>40</v>
      </c>
      <c r="I10" s="9">
        <f t="shared" ref="I10:I16" si="3">C10-F10</f>
        <v>53</v>
      </c>
      <c r="J10" s="9">
        <f t="shared" ref="J10:J16" si="4">SUM(H10:I10)</f>
        <v>93</v>
      </c>
      <c r="K10" s="21">
        <f>K17-SUM(K11:K16)</f>
        <v>30</v>
      </c>
      <c r="L10" s="41"/>
    </row>
    <row r="11" spans="1:12" ht="33" customHeight="1" x14ac:dyDescent="0.4">
      <c r="A11" s="23" t="s">
        <v>14</v>
      </c>
      <c r="B11" s="39">
        <v>100</v>
      </c>
      <c r="C11" s="10">
        <f t="shared" si="0"/>
        <v>100</v>
      </c>
      <c r="D11" s="11">
        <v>200</v>
      </c>
      <c r="E11" s="9">
        <f t="shared" ref="E11:E16" si="5">ROUND(B11*0.3,0)</f>
        <v>30</v>
      </c>
      <c r="F11" s="9">
        <f>ROUND(C11*(4/B5),0)</f>
        <v>47</v>
      </c>
      <c r="G11" s="9">
        <f t="shared" si="1"/>
        <v>77</v>
      </c>
      <c r="H11" s="9">
        <f t="shared" si="2"/>
        <v>40</v>
      </c>
      <c r="I11" s="9">
        <f t="shared" si="3"/>
        <v>53</v>
      </c>
      <c r="J11" s="9">
        <f t="shared" si="4"/>
        <v>93</v>
      </c>
      <c r="K11" s="21">
        <f>ROUNDUP(B11*B6,0)</f>
        <v>30</v>
      </c>
      <c r="L11" s="41"/>
    </row>
    <row r="12" spans="1:12" ht="33" customHeight="1" x14ac:dyDescent="0.4">
      <c r="A12" s="23" t="s">
        <v>15</v>
      </c>
      <c r="B12" s="39">
        <v>100</v>
      </c>
      <c r="C12" s="10">
        <f t="shared" si="0"/>
        <v>100</v>
      </c>
      <c r="D12" s="11">
        <v>200</v>
      </c>
      <c r="E12" s="9">
        <f t="shared" si="5"/>
        <v>30</v>
      </c>
      <c r="F12" s="9">
        <f>ROUND(C12*(4/B5),0)</f>
        <v>47</v>
      </c>
      <c r="G12" s="9">
        <f t="shared" si="1"/>
        <v>77</v>
      </c>
      <c r="H12" s="9">
        <f t="shared" si="2"/>
        <v>40</v>
      </c>
      <c r="I12" s="9">
        <f t="shared" si="3"/>
        <v>53</v>
      </c>
      <c r="J12" s="9">
        <f t="shared" si="4"/>
        <v>93</v>
      </c>
      <c r="K12" s="21">
        <f>ROUNDUP(B12*B6,0)</f>
        <v>30</v>
      </c>
      <c r="L12" s="41"/>
    </row>
    <row r="13" spans="1:12" ht="33" customHeight="1" x14ac:dyDescent="0.4">
      <c r="A13" s="23" t="s">
        <v>16</v>
      </c>
      <c r="B13" s="39">
        <v>100</v>
      </c>
      <c r="C13" s="10">
        <f t="shared" si="0"/>
        <v>100</v>
      </c>
      <c r="D13" s="11">
        <v>200</v>
      </c>
      <c r="E13" s="9">
        <f t="shared" si="5"/>
        <v>30</v>
      </c>
      <c r="F13" s="9">
        <f>ROUND(C13*(4/B5),0)</f>
        <v>47</v>
      </c>
      <c r="G13" s="9">
        <f t="shared" si="1"/>
        <v>77</v>
      </c>
      <c r="H13" s="9">
        <f t="shared" si="2"/>
        <v>40</v>
      </c>
      <c r="I13" s="9">
        <f t="shared" si="3"/>
        <v>53</v>
      </c>
      <c r="J13" s="9">
        <f t="shared" si="4"/>
        <v>93</v>
      </c>
      <c r="K13" s="21">
        <f>ROUNDUP(B13*B6,0)</f>
        <v>30</v>
      </c>
      <c r="L13" s="41"/>
    </row>
    <row r="14" spans="1:12" ht="33" customHeight="1" x14ac:dyDescent="0.4">
      <c r="A14" s="23" t="s">
        <v>17</v>
      </c>
      <c r="B14" s="39">
        <v>100</v>
      </c>
      <c r="C14" s="10">
        <f t="shared" si="0"/>
        <v>100</v>
      </c>
      <c r="D14" s="11">
        <v>200</v>
      </c>
      <c r="E14" s="9">
        <f t="shared" si="5"/>
        <v>30</v>
      </c>
      <c r="F14" s="9">
        <f>ROUND(C14*(4/B5),0)</f>
        <v>47</v>
      </c>
      <c r="G14" s="9">
        <f t="shared" si="1"/>
        <v>77</v>
      </c>
      <c r="H14" s="9">
        <f t="shared" si="2"/>
        <v>40</v>
      </c>
      <c r="I14" s="9">
        <f t="shared" si="3"/>
        <v>53</v>
      </c>
      <c r="J14" s="9">
        <f t="shared" si="4"/>
        <v>93</v>
      </c>
      <c r="K14" s="21">
        <f>ROUNDUP(B14*B6,0)</f>
        <v>30</v>
      </c>
      <c r="L14" s="41"/>
    </row>
    <row r="15" spans="1:12" ht="33" customHeight="1" x14ac:dyDescent="0.4">
      <c r="A15" s="40" t="s">
        <v>18</v>
      </c>
      <c r="B15" s="39">
        <v>100</v>
      </c>
      <c r="C15" s="10">
        <f t="shared" si="0"/>
        <v>100</v>
      </c>
      <c r="D15" s="11">
        <v>200</v>
      </c>
      <c r="E15" s="9">
        <f t="shared" si="5"/>
        <v>30</v>
      </c>
      <c r="F15" s="9">
        <f>ROUND(C15*(4/B5),0)</f>
        <v>47</v>
      </c>
      <c r="G15" s="9">
        <f t="shared" si="1"/>
        <v>77</v>
      </c>
      <c r="H15" s="9">
        <f t="shared" si="2"/>
        <v>40</v>
      </c>
      <c r="I15" s="9">
        <f t="shared" si="3"/>
        <v>53</v>
      </c>
      <c r="J15" s="9">
        <f t="shared" si="4"/>
        <v>93</v>
      </c>
      <c r="K15" s="21">
        <f>ROUNDUP(B15*B6,0)</f>
        <v>30</v>
      </c>
      <c r="L15" s="41"/>
    </row>
    <row r="16" spans="1:12" ht="33" customHeight="1" thickBot="1" x14ac:dyDescent="0.45">
      <c r="A16" s="40" t="s">
        <v>25</v>
      </c>
      <c r="B16" s="39">
        <v>100</v>
      </c>
      <c r="C16" s="10">
        <f t="shared" si="0"/>
        <v>100</v>
      </c>
      <c r="D16" s="11">
        <v>200</v>
      </c>
      <c r="E16" s="9">
        <f t="shared" si="5"/>
        <v>30</v>
      </c>
      <c r="F16" s="9">
        <f>ROUND(C16*(4/B5),0)</f>
        <v>47</v>
      </c>
      <c r="G16" s="9">
        <f t="shared" si="1"/>
        <v>77</v>
      </c>
      <c r="H16" s="9">
        <f t="shared" si="2"/>
        <v>40</v>
      </c>
      <c r="I16" s="9">
        <f t="shared" si="3"/>
        <v>53</v>
      </c>
      <c r="J16" s="9">
        <f t="shared" si="4"/>
        <v>93</v>
      </c>
      <c r="K16" s="21">
        <f>ROUNDUP(B16*B6,0)</f>
        <v>30</v>
      </c>
      <c r="L16" s="41"/>
    </row>
    <row r="17" spans="1:12" ht="33" customHeight="1" thickTop="1" thickBot="1" x14ac:dyDescent="0.45">
      <c r="A17" s="32" t="s">
        <v>19</v>
      </c>
      <c r="B17" s="38">
        <f t="shared" ref="B17:J17" si="6">SUM(B10:B16)</f>
        <v>700</v>
      </c>
      <c r="C17" s="38">
        <f t="shared" si="6"/>
        <v>700</v>
      </c>
      <c r="D17" s="38">
        <f t="shared" si="6"/>
        <v>1400</v>
      </c>
      <c r="E17" s="38">
        <f t="shared" si="6"/>
        <v>210</v>
      </c>
      <c r="F17" s="38">
        <f t="shared" si="6"/>
        <v>329</v>
      </c>
      <c r="G17" s="38">
        <f t="shared" si="6"/>
        <v>539</v>
      </c>
      <c r="H17" s="38">
        <f t="shared" si="6"/>
        <v>280</v>
      </c>
      <c r="I17" s="38">
        <f t="shared" si="6"/>
        <v>371</v>
      </c>
      <c r="J17" s="38">
        <f t="shared" si="6"/>
        <v>651</v>
      </c>
      <c r="K17" s="22">
        <f>ROUNDUP(B17*B6,0)</f>
        <v>210</v>
      </c>
      <c r="L17" s="41"/>
    </row>
    <row r="18" spans="1:12" ht="16.5" customHeight="1" x14ac:dyDescent="0.4">
      <c r="A18" s="69"/>
      <c r="B18" s="69"/>
      <c r="C18" s="69"/>
      <c r="D18" s="69"/>
      <c r="E18" s="69"/>
      <c r="F18" s="69"/>
      <c r="G18" s="69"/>
      <c r="H18" s="69"/>
      <c r="I18" s="69"/>
      <c r="J18" s="69"/>
      <c r="K18" s="69"/>
    </row>
    <row r="19" spans="1:12" x14ac:dyDescent="0.4">
      <c r="A19" s="70" t="s">
        <v>20</v>
      </c>
      <c r="B19" s="71"/>
      <c r="C19" s="71"/>
      <c r="D19" s="71"/>
      <c r="E19" s="71"/>
      <c r="F19" s="71"/>
      <c r="G19" s="71"/>
      <c r="H19" s="71"/>
      <c r="I19" s="71"/>
      <c r="J19" s="71"/>
      <c r="K19" s="71"/>
      <c r="L19" s="5"/>
    </row>
    <row r="20" spans="1:12" ht="52.5" customHeight="1" x14ac:dyDescent="0.4">
      <c r="A20" s="67"/>
      <c r="B20" s="68"/>
      <c r="C20" s="68"/>
      <c r="D20" s="68"/>
      <c r="E20" s="68"/>
      <c r="F20" s="68"/>
      <c r="G20" s="68"/>
      <c r="H20" s="68"/>
      <c r="I20" s="68"/>
      <c r="J20" s="68"/>
      <c r="K20" s="68"/>
    </row>
    <row r="21" spans="1:12" x14ac:dyDescent="0.4">
      <c r="A21" s="7"/>
      <c r="B21" s="8"/>
      <c r="C21" s="8"/>
      <c r="D21" s="8"/>
      <c r="E21" s="8"/>
      <c r="F21" s="8"/>
      <c r="G21" s="8"/>
      <c r="H21" s="8"/>
      <c r="I21" s="8"/>
      <c r="J21" s="8"/>
      <c r="K21" s="8"/>
    </row>
    <row r="27" spans="1:12" x14ac:dyDescent="0.4">
      <c r="C27" s="4"/>
    </row>
  </sheetData>
  <mergeCells count="11">
    <mergeCell ref="A1:K1"/>
    <mergeCell ref="A7:A9"/>
    <mergeCell ref="E8:G8"/>
    <mergeCell ref="H8:J8"/>
    <mergeCell ref="K7:K9"/>
    <mergeCell ref="B7:D8"/>
    <mergeCell ref="A20:K20"/>
    <mergeCell ref="H7:J7"/>
    <mergeCell ref="A18:K18"/>
    <mergeCell ref="E7:G7"/>
    <mergeCell ref="A19:K19"/>
  </mergeCells>
  <phoneticPr fontId="2" type="noConversion"/>
  <printOptions horizontalCentered="1"/>
  <pageMargins left="0.39370078740157483" right="0.39370078740157483" top="0.98425196850393704" bottom="0.98425196850393704" header="0.51181102362204722" footer="0.51181102362204722"/>
  <pageSetup paperSize="9" scale="8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pageSetUpPr fitToPage="1"/>
  </sheetPr>
  <dimension ref="A1:L27"/>
  <sheetViews>
    <sheetView view="pageBreakPreview" zoomScale="115" zoomScaleNormal="75" zoomScaleSheetLayoutView="115" workbookViewId="0">
      <selection activeCell="F4" sqref="F4"/>
    </sheetView>
  </sheetViews>
  <sheetFormatPr defaultRowHeight="17" x14ac:dyDescent="0.4"/>
  <cols>
    <col min="1" max="1" width="24" customWidth="1"/>
    <col min="2" max="10" width="11.6328125" customWidth="1"/>
    <col min="11" max="11" width="12.453125" customWidth="1"/>
  </cols>
  <sheetData>
    <row r="1" spans="1:12" ht="65" customHeight="1" x14ac:dyDescent="0.4">
      <c r="A1" s="49" t="s">
        <v>26</v>
      </c>
      <c r="B1" s="50"/>
      <c r="C1" s="50"/>
      <c r="D1" s="50"/>
      <c r="E1" s="50"/>
      <c r="F1" s="50"/>
      <c r="G1" s="50"/>
      <c r="H1" s="50"/>
      <c r="I1" s="50"/>
      <c r="J1" s="50"/>
      <c r="K1" s="50"/>
    </row>
    <row r="2" spans="1:12" ht="21.5" x14ac:dyDescent="0.4">
      <c r="A2" s="2"/>
      <c r="B2" s="2"/>
      <c r="C2" s="2"/>
      <c r="D2" s="2"/>
      <c r="K2" s="2"/>
    </row>
    <row r="3" spans="1:12" x14ac:dyDescent="0.4">
      <c r="A3" s="34" t="s">
        <v>21</v>
      </c>
      <c r="B3" s="25"/>
      <c r="C3" s="34"/>
      <c r="D3" s="35"/>
      <c r="E3" s="34"/>
      <c r="F3" s="34"/>
      <c r="G3" s="36"/>
      <c r="H3" s="25"/>
      <c r="I3" s="25"/>
      <c r="J3" s="25"/>
      <c r="K3" s="37"/>
    </row>
    <row r="4" spans="1:12" ht="17.5" thickBot="1" x14ac:dyDescent="0.45">
      <c r="A4" s="16"/>
      <c r="B4" s="17"/>
      <c r="C4" s="16"/>
      <c r="D4" s="18"/>
      <c r="E4" s="16"/>
      <c r="F4" s="16"/>
      <c r="G4" s="19"/>
      <c r="H4" s="17"/>
      <c r="I4" s="17"/>
      <c r="J4" s="17"/>
      <c r="K4" s="20" t="s">
        <v>0</v>
      </c>
    </row>
    <row r="5" spans="1:12" s="4" customFormat="1" x14ac:dyDescent="0.35">
      <c r="A5" s="24" t="s">
        <v>1</v>
      </c>
      <c r="B5" s="12">
        <v>8.5</v>
      </c>
      <c r="C5" s="13"/>
      <c r="D5" s="14"/>
      <c r="E5" s="15"/>
      <c r="F5" s="15"/>
      <c r="G5" s="15"/>
      <c r="H5" s="15"/>
      <c r="I5" s="15"/>
      <c r="J5" s="15"/>
      <c r="K5" s="31"/>
    </row>
    <row r="6" spans="1:12" s="4" customFormat="1" ht="17.5" thickBot="1" x14ac:dyDescent="0.4">
      <c r="A6" s="26" t="s">
        <v>2</v>
      </c>
      <c r="B6" s="27">
        <v>0.3</v>
      </c>
      <c r="C6" s="28" t="s">
        <v>3</v>
      </c>
      <c r="D6" s="29"/>
      <c r="E6" s="30"/>
      <c r="F6" s="30"/>
      <c r="G6" s="30"/>
      <c r="H6" s="30"/>
      <c r="I6" s="30"/>
      <c r="J6" s="30"/>
      <c r="K6" s="33"/>
    </row>
    <row r="7" spans="1:12" x14ac:dyDescent="0.4">
      <c r="A7" s="51" t="s">
        <v>4</v>
      </c>
      <c r="B7" s="54" t="s">
        <v>5</v>
      </c>
      <c r="C7" s="55"/>
      <c r="D7" s="56"/>
      <c r="E7" s="60" t="s">
        <v>6</v>
      </c>
      <c r="F7" s="61"/>
      <c r="G7" s="61"/>
      <c r="H7" s="60" t="s">
        <v>7</v>
      </c>
      <c r="I7" s="61"/>
      <c r="J7" s="61"/>
      <c r="K7" s="62" t="s">
        <v>8</v>
      </c>
    </row>
    <row r="8" spans="1:12" x14ac:dyDescent="0.4">
      <c r="A8" s="52"/>
      <c r="B8" s="57"/>
      <c r="C8" s="58"/>
      <c r="D8" s="59"/>
      <c r="E8" s="66" t="s">
        <v>29</v>
      </c>
      <c r="F8" s="66"/>
      <c r="G8" s="66"/>
      <c r="H8" s="66" t="s">
        <v>30</v>
      </c>
      <c r="I8" s="66"/>
      <c r="J8" s="66"/>
      <c r="K8" s="63"/>
    </row>
    <row r="9" spans="1:12" ht="17.5" thickBot="1" x14ac:dyDescent="0.45">
      <c r="A9" s="53"/>
      <c r="B9" s="3" t="s">
        <v>9</v>
      </c>
      <c r="C9" s="3" t="s">
        <v>10</v>
      </c>
      <c r="D9" s="6" t="s">
        <v>11</v>
      </c>
      <c r="E9" s="1" t="s">
        <v>9</v>
      </c>
      <c r="F9" s="1" t="s">
        <v>10</v>
      </c>
      <c r="G9" s="1" t="s">
        <v>12</v>
      </c>
      <c r="H9" s="1" t="s">
        <v>9</v>
      </c>
      <c r="I9" s="1" t="s">
        <v>10</v>
      </c>
      <c r="J9" s="1" t="s">
        <v>12</v>
      </c>
      <c r="K9" s="64"/>
    </row>
    <row r="10" spans="1:12" ht="33" customHeight="1" thickTop="1" x14ac:dyDescent="0.4">
      <c r="A10" s="23" t="s">
        <v>13</v>
      </c>
      <c r="B10" s="39">
        <v>100</v>
      </c>
      <c r="C10" s="10">
        <f t="shared" ref="C10:C16" si="0">D10-B10</f>
        <v>100</v>
      </c>
      <c r="D10" s="11">
        <v>200</v>
      </c>
      <c r="E10" s="9">
        <f>ROUND(B10*0.3,0)</f>
        <v>30</v>
      </c>
      <c r="F10" s="9">
        <f>ROUND(C10*(4/B5),0)</f>
        <v>47</v>
      </c>
      <c r="G10" s="9">
        <f t="shared" ref="G10:G16" si="1">SUM(E10:F10)</f>
        <v>77</v>
      </c>
      <c r="H10" s="9">
        <f t="shared" ref="H10:H16" si="2">B10-K10-E10</f>
        <v>40</v>
      </c>
      <c r="I10" s="9">
        <f t="shared" ref="I10:I16" si="3">C10-F10</f>
        <v>53</v>
      </c>
      <c r="J10" s="9">
        <f t="shared" ref="J10:J16" si="4">SUM(H10:I10)</f>
        <v>93</v>
      </c>
      <c r="K10" s="21">
        <f>K17-SUM(K11:K16)</f>
        <v>30</v>
      </c>
      <c r="L10" s="41"/>
    </row>
    <row r="11" spans="1:12" ht="33" customHeight="1" x14ac:dyDescent="0.4">
      <c r="A11" s="23" t="s">
        <v>14</v>
      </c>
      <c r="B11" s="39">
        <v>100</v>
      </c>
      <c r="C11" s="10">
        <f t="shared" si="0"/>
        <v>100</v>
      </c>
      <c r="D11" s="11">
        <v>200</v>
      </c>
      <c r="E11" s="9">
        <f t="shared" ref="E11:E16" si="5">ROUND(B11*0.3,0)</f>
        <v>30</v>
      </c>
      <c r="F11" s="9">
        <f>ROUND(C11*(4/B5),0)</f>
        <v>47</v>
      </c>
      <c r="G11" s="9">
        <f t="shared" si="1"/>
        <v>77</v>
      </c>
      <c r="H11" s="9">
        <f t="shared" si="2"/>
        <v>40</v>
      </c>
      <c r="I11" s="9">
        <f t="shared" si="3"/>
        <v>53</v>
      </c>
      <c r="J11" s="9">
        <f t="shared" si="4"/>
        <v>93</v>
      </c>
      <c r="K11" s="21">
        <f>ROUNDUP(B11*B6,0)</f>
        <v>30</v>
      </c>
      <c r="L11" s="41"/>
    </row>
    <row r="12" spans="1:12" ht="33" customHeight="1" x14ac:dyDescent="0.4">
      <c r="A12" s="23" t="s">
        <v>15</v>
      </c>
      <c r="B12" s="39">
        <v>100</v>
      </c>
      <c r="C12" s="10">
        <f t="shared" si="0"/>
        <v>100</v>
      </c>
      <c r="D12" s="11">
        <v>200</v>
      </c>
      <c r="E12" s="9">
        <f t="shared" si="5"/>
        <v>30</v>
      </c>
      <c r="F12" s="9">
        <f>ROUND(C12*(4/B5),0)</f>
        <v>47</v>
      </c>
      <c r="G12" s="9">
        <f t="shared" si="1"/>
        <v>77</v>
      </c>
      <c r="H12" s="9">
        <f t="shared" si="2"/>
        <v>40</v>
      </c>
      <c r="I12" s="9">
        <f t="shared" si="3"/>
        <v>53</v>
      </c>
      <c r="J12" s="9">
        <f t="shared" si="4"/>
        <v>93</v>
      </c>
      <c r="K12" s="21">
        <f>ROUNDUP(B12*B6,0)</f>
        <v>30</v>
      </c>
      <c r="L12" s="41"/>
    </row>
    <row r="13" spans="1:12" ht="33" customHeight="1" x14ac:dyDescent="0.4">
      <c r="A13" s="23" t="s">
        <v>16</v>
      </c>
      <c r="B13" s="39">
        <v>100</v>
      </c>
      <c r="C13" s="10">
        <f t="shared" si="0"/>
        <v>100</v>
      </c>
      <c r="D13" s="11">
        <v>200</v>
      </c>
      <c r="E13" s="9">
        <f t="shared" si="5"/>
        <v>30</v>
      </c>
      <c r="F13" s="9">
        <f>ROUND(C13*(4/B5),0)</f>
        <v>47</v>
      </c>
      <c r="G13" s="9">
        <f t="shared" si="1"/>
        <v>77</v>
      </c>
      <c r="H13" s="9">
        <f t="shared" si="2"/>
        <v>40</v>
      </c>
      <c r="I13" s="9">
        <f t="shared" si="3"/>
        <v>53</v>
      </c>
      <c r="J13" s="9">
        <f t="shared" si="4"/>
        <v>93</v>
      </c>
      <c r="K13" s="21">
        <f>ROUNDUP(B13*B6,0)</f>
        <v>30</v>
      </c>
      <c r="L13" s="41"/>
    </row>
    <row r="14" spans="1:12" ht="33" customHeight="1" x14ac:dyDescent="0.4">
      <c r="A14" s="23" t="s">
        <v>17</v>
      </c>
      <c r="B14" s="39">
        <v>100</v>
      </c>
      <c r="C14" s="10">
        <f t="shared" si="0"/>
        <v>100</v>
      </c>
      <c r="D14" s="11">
        <v>200</v>
      </c>
      <c r="E14" s="9">
        <f t="shared" si="5"/>
        <v>30</v>
      </c>
      <c r="F14" s="9">
        <f>ROUND(C14*(4/B5),0)</f>
        <v>47</v>
      </c>
      <c r="G14" s="9">
        <f t="shared" si="1"/>
        <v>77</v>
      </c>
      <c r="H14" s="9">
        <f t="shared" si="2"/>
        <v>40</v>
      </c>
      <c r="I14" s="9">
        <f t="shared" si="3"/>
        <v>53</v>
      </c>
      <c r="J14" s="9">
        <f t="shared" si="4"/>
        <v>93</v>
      </c>
      <c r="K14" s="21">
        <f>ROUNDUP(B14*B6,0)</f>
        <v>30</v>
      </c>
      <c r="L14" s="41"/>
    </row>
    <row r="15" spans="1:12" ht="33" customHeight="1" x14ac:dyDescent="0.4">
      <c r="A15" s="40" t="s">
        <v>18</v>
      </c>
      <c r="B15" s="39">
        <v>100</v>
      </c>
      <c r="C15" s="10">
        <f t="shared" si="0"/>
        <v>100</v>
      </c>
      <c r="D15" s="11">
        <v>200</v>
      </c>
      <c r="E15" s="9">
        <f t="shared" si="5"/>
        <v>30</v>
      </c>
      <c r="F15" s="9">
        <f>ROUND(C15*(4/B5),0)</f>
        <v>47</v>
      </c>
      <c r="G15" s="9">
        <f t="shared" si="1"/>
        <v>77</v>
      </c>
      <c r="H15" s="9">
        <f t="shared" si="2"/>
        <v>40</v>
      </c>
      <c r="I15" s="9">
        <f t="shared" si="3"/>
        <v>53</v>
      </c>
      <c r="J15" s="9">
        <f t="shared" si="4"/>
        <v>93</v>
      </c>
      <c r="K15" s="21">
        <f>ROUNDUP(B15*B6,0)</f>
        <v>30</v>
      </c>
      <c r="L15" s="41"/>
    </row>
    <row r="16" spans="1:12" ht="33" customHeight="1" thickBot="1" x14ac:dyDescent="0.45">
      <c r="A16" s="40" t="s">
        <v>25</v>
      </c>
      <c r="B16" s="39">
        <v>100</v>
      </c>
      <c r="C16" s="10">
        <f t="shared" si="0"/>
        <v>100</v>
      </c>
      <c r="D16" s="11">
        <v>200</v>
      </c>
      <c r="E16" s="9">
        <f t="shared" si="5"/>
        <v>30</v>
      </c>
      <c r="F16" s="9">
        <f>ROUND(C16*(4/B5),0)</f>
        <v>47</v>
      </c>
      <c r="G16" s="9">
        <f t="shared" si="1"/>
        <v>77</v>
      </c>
      <c r="H16" s="9">
        <f t="shared" si="2"/>
        <v>40</v>
      </c>
      <c r="I16" s="9">
        <f t="shared" si="3"/>
        <v>53</v>
      </c>
      <c r="J16" s="9">
        <f t="shared" si="4"/>
        <v>93</v>
      </c>
      <c r="K16" s="21">
        <f>ROUNDUP(B16*B6,0)</f>
        <v>30</v>
      </c>
      <c r="L16" s="41"/>
    </row>
    <row r="17" spans="1:12" ht="33" customHeight="1" thickTop="1" thickBot="1" x14ac:dyDescent="0.45">
      <c r="A17" s="32" t="s">
        <v>19</v>
      </c>
      <c r="B17" s="38">
        <f t="shared" ref="B17:J17" si="6">SUM(B10:B16)</f>
        <v>700</v>
      </c>
      <c r="C17" s="38">
        <f t="shared" si="6"/>
        <v>700</v>
      </c>
      <c r="D17" s="38">
        <f t="shared" si="6"/>
        <v>1400</v>
      </c>
      <c r="E17" s="38">
        <f t="shared" si="6"/>
        <v>210</v>
      </c>
      <c r="F17" s="38">
        <f t="shared" si="6"/>
        <v>329</v>
      </c>
      <c r="G17" s="38">
        <f t="shared" si="6"/>
        <v>539</v>
      </c>
      <c r="H17" s="38">
        <f t="shared" si="6"/>
        <v>280</v>
      </c>
      <c r="I17" s="38">
        <f t="shared" si="6"/>
        <v>371</v>
      </c>
      <c r="J17" s="38">
        <f t="shared" si="6"/>
        <v>651</v>
      </c>
      <c r="K17" s="22">
        <f>ROUNDUP(B17*B6,0)</f>
        <v>210</v>
      </c>
      <c r="L17" s="41"/>
    </row>
    <row r="18" spans="1:12" ht="16.5" customHeight="1" x14ac:dyDescent="0.4">
      <c r="A18" s="69"/>
      <c r="B18" s="69"/>
      <c r="C18" s="69"/>
      <c r="D18" s="69"/>
      <c r="E18" s="69"/>
      <c r="F18" s="69"/>
      <c r="G18" s="69"/>
      <c r="H18" s="69"/>
      <c r="I18" s="69"/>
      <c r="J18" s="69"/>
      <c r="K18" s="69"/>
    </row>
    <row r="19" spans="1:12" x14ac:dyDescent="0.4">
      <c r="A19" s="70" t="s">
        <v>20</v>
      </c>
      <c r="B19" s="71"/>
      <c r="C19" s="71"/>
      <c r="D19" s="71"/>
      <c r="E19" s="71"/>
      <c r="F19" s="71"/>
      <c r="G19" s="71"/>
      <c r="H19" s="71"/>
      <c r="I19" s="71"/>
      <c r="J19" s="71"/>
      <c r="K19" s="71"/>
      <c r="L19" s="5"/>
    </row>
    <row r="20" spans="1:12" ht="52.5" customHeight="1" x14ac:dyDescent="0.4">
      <c r="A20" s="67"/>
      <c r="B20" s="68"/>
      <c r="C20" s="68"/>
      <c r="D20" s="68"/>
      <c r="E20" s="68"/>
      <c r="F20" s="68"/>
      <c r="G20" s="68"/>
      <c r="H20" s="68"/>
      <c r="I20" s="68"/>
      <c r="J20" s="68"/>
      <c r="K20" s="68"/>
    </row>
    <row r="21" spans="1:12" x14ac:dyDescent="0.4">
      <c r="A21" s="7"/>
      <c r="B21" s="8"/>
      <c r="C21" s="8"/>
      <c r="D21" s="8"/>
      <c r="E21" s="8"/>
      <c r="F21" s="8"/>
      <c r="G21" s="8"/>
      <c r="H21" s="8"/>
      <c r="I21" s="8"/>
      <c r="J21" s="8"/>
      <c r="K21" s="8"/>
    </row>
    <row r="27" spans="1:12" x14ac:dyDescent="0.4">
      <c r="C27" s="4"/>
    </row>
  </sheetData>
  <mergeCells count="11">
    <mergeCell ref="A18:K18"/>
    <mergeCell ref="A19:K19"/>
    <mergeCell ref="A20:K20"/>
    <mergeCell ref="A1:K1"/>
    <mergeCell ref="A7:A9"/>
    <mergeCell ref="B7:D8"/>
    <mergeCell ref="E7:G7"/>
    <mergeCell ref="H7:J7"/>
    <mergeCell ref="K7:K9"/>
    <mergeCell ref="E8:G8"/>
    <mergeCell ref="H8:J8"/>
  </mergeCells>
  <phoneticPr fontId="2" type="noConversion"/>
  <printOptions horizontalCentered="1"/>
  <pageMargins left="0.39370078740157483" right="0.39370078740157483" top="0.98425196850393704" bottom="0.98425196850393704" header="0.51181102362204722" footer="0.51181102362204722"/>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總表(數字勿動)</vt:lpstr>
      <vt:lpstr>主導</vt:lpstr>
      <vt:lpstr>聯盟1</vt:lpstr>
      <vt:lpstr>主導!Print_Area</vt:lpstr>
      <vt:lpstr>'總表(數字勿動)'!Print_Area</vt:lpstr>
      <vt:lpstr>聯盟1!Print_Area</vt:lpstr>
    </vt:vector>
  </TitlesOfParts>
  <Company>itri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張秀英</dc:creator>
  <cp:lastModifiedBy>林翊庭</cp:lastModifiedBy>
  <cp:lastPrinted>2024-03-29T05:44:27Z</cp:lastPrinted>
  <dcterms:created xsi:type="dcterms:W3CDTF">1999-06-11T07:52:09Z</dcterms:created>
  <dcterms:modified xsi:type="dcterms:W3CDTF">2026-02-10T06:18:09Z</dcterms:modified>
</cp:coreProperties>
</file>